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pacorabadan/ownCloud/URJC 2016_2017/Estadística I/EJERC CLASE/"/>
    </mc:Choice>
  </mc:AlternateContent>
  <bookViews>
    <workbookView xWindow="7080" yWindow="3120" windowWidth="28800" windowHeight="17600" tabRatio="500"/>
  </bookViews>
  <sheets>
    <sheet name="Hoja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  <c r="C25" i="1"/>
  <c r="C28" i="1"/>
  <c r="I25" i="1"/>
  <c r="I24" i="1"/>
  <c r="I23" i="1"/>
  <c r="I22" i="1"/>
  <c r="I21" i="1"/>
  <c r="I20" i="1"/>
  <c r="I19" i="1"/>
  <c r="I3" i="1"/>
  <c r="I4" i="1"/>
  <c r="I5" i="1"/>
  <c r="I6" i="1"/>
  <c r="I7" i="1"/>
  <c r="I2" i="1"/>
  <c r="B25" i="1"/>
  <c r="J24" i="1"/>
  <c r="K24" i="1"/>
  <c r="H24" i="1"/>
  <c r="F24" i="1"/>
  <c r="G24" i="1"/>
  <c r="E24" i="1"/>
  <c r="J23" i="1"/>
  <c r="K23" i="1"/>
  <c r="H23" i="1"/>
  <c r="F23" i="1"/>
  <c r="G23" i="1"/>
  <c r="E23" i="1"/>
  <c r="J22" i="1"/>
  <c r="K22" i="1"/>
  <c r="H22" i="1"/>
  <c r="F22" i="1"/>
  <c r="G22" i="1"/>
  <c r="E22" i="1"/>
  <c r="J21" i="1"/>
  <c r="K21" i="1"/>
  <c r="H21" i="1"/>
  <c r="F21" i="1"/>
  <c r="G21" i="1"/>
  <c r="E21" i="1"/>
  <c r="J20" i="1"/>
  <c r="K20" i="1"/>
  <c r="H20" i="1"/>
  <c r="F20" i="1"/>
  <c r="G20" i="1"/>
  <c r="E20" i="1"/>
  <c r="H19" i="1"/>
  <c r="F19" i="1"/>
  <c r="G19" i="1"/>
  <c r="E19" i="1"/>
  <c r="D15" i="1"/>
  <c r="C15" i="1"/>
  <c r="J3" i="1"/>
  <c r="K3" i="1"/>
  <c r="J4" i="1"/>
  <c r="K4" i="1"/>
  <c r="J5" i="1"/>
  <c r="K5" i="1"/>
  <c r="J6" i="1"/>
  <c r="K6" i="1"/>
  <c r="J7" i="1"/>
  <c r="K7" i="1"/>
  <c r="C14" i="1"/>
  <c r="D14" i="1"/>
  <c r="H3" i="1"/>
  <c r="H4" i="1"/>
  <c r="H5" i="1"/>
  <c r="H6" i="1"/>
  <c r="H7" i="1"/>
  <c r="H2" i="1"/>
  <c r="C11" i="1"/>
  <c r="B11" i="1"/>
  <c r="F3" i="1"/>
  <c r="G3" i="1"/>
  <c r="F4" i="1"/>
  <c r="G4" i="1"/>
  <c r="F5" i="1"/>
  <c r="G5" i="1"/>
  <c r="F6" i="1"/>
  <c r="G6" i="1"/>
  <c r="F7" i="1"/>
  <c r="G7" i="1"/>
  <c r="G2" i="1"/>
  <c r="F2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<sst xmlns="http://schemas.openxmlformats.org/spreadsheetml/2006/main" count="36" uniqueCount="24">
  <si>
    <t>Año</t>
  </si>
  <si>
    <t>Trabajador</t>
  </si>
  <si>
    <t>IPC</t>
  </si>
  <si>
    <t>Salario</t>
  </si>
  <si>
    <t>IS</t>
  </si>
  <si>
    <t>15a</t>
  </si>
  <si>
    <t>15b</t>
  </si>
  <si>
    <t>TW</t>
  </si>
  <si>
    <t>FCU(w)</t>
  </si>
  <si>
    <t>15c</t>
  </si>
  <si>
    <t>Deflactor</t>
  </si>
  <si>
    <t>WR</t>
  </si>
  <si>
    <t>15e</t>
  </si>
  <si>
    <t>No sentido eco. WR no es función del número de trabajadores</t>
  </si>
  <si>
    <t>TMR(09,14)</t>
  </si>
  <si>
    <t>TWR</t>
  </si>
  <si>
    <t>FCU</t>
  </si>
  <si>
    <t>15f</t>
  </si>
  <si>
    <t>15g</t>
  </si>
  <si>
    <t>TMN(09,10)</t>
  </si>
  <si>
    <t>15h</t>
  </si>
  <si>
    <t>Pn(2015)</t>
  </si>
  <si>
    <t>Pr(2015)</t>
  </si>
  <si>
    <t>15i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</si>
</sst>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1" applyNumberFormat="1" applyFont="1"/>
    <xf numFmtId="10" fontId="0" fillId="2" borderId="0" xfId="1" applyNumberFormat="1" applyFont="1" applyFill="1"/>
    <xf numFmtId="0" fontId="0" fillId="2" borderId="0" xfId="0" applyFill="1"/>
    <xf numFmtId="0" fontId="0" fillId="3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showRuler="0" workbookViewId="0">
      <selection activeCell="C30" sqref="C30"/>
    </sheetView>
  </sheetViews>
  <sheetFormatPr baseColWidth="10" defaultRowHeight="16" x14ac:dyDescent="0.2"/>
  <sheetData>
    <row r="1" spans="1:11" x14ac:dyDescent="0.2">
      <c r="A1" t="s">
        <v>0</v>
      </c>
      <c r="B1" t="s">
        <v>2</v>
      </c>
      <c r="C1" t="s">
        <v>3</v>
      </c>
      <c r="D1" t="s">
        <v>1</v>
      </c>
      <c r="E1" t="s">
        <v>4</v>
      </c>
      <c r="F1" t="s">
        <v>7</v>
      </c>
      <c r="G1" t="s">
        <v>8</v>
      </c>
      <c r="H1" t="s">
        <v>10</v>
      </c>
      <c r="I1" t="s">
        <v>11</v>
      </c>
      <c r="J1" t="s">
        <v>15</v>
      </c>
      <c r="K1" t="s">
        <v>16</v>
      </c>
    </row>
    <row r="2" spans="1:11" x14ac:dyDescent="0.2">
      <c r="A2">
        <v>2009</v>
      </c>
      <c r="B2">
        <v>101</v>
      </c>
      <c r="C2">
        <v>120</v>
      </c>
      <c r="D2">
        <v>6</v>
      </c>
      <c r="E2" s="2">
        <f>C2/$C$2</f>
        <v>1</v>
      </c>
      <c r="F2">
        <f>(C2-$C$2)/C2</f>
        <v>0</v>
      </c>
      <c r="G2">
        <f>F2+1</f>
        <v>1</v>
      </c>
      <c r="H2">
        <f>B2/$B$2</f>
        <v>1</v>
      </c>
      <c r="I2" s="3">
        <f>100*C2/B2</f>
        <v>118.81188118811882</v>
      </c>
    </row>
    <row r="3" spans="1:11" x14ac:dyDescent="0.2">
      <c r="A3">
        <v>2010</v>
      </c>
      <c r="B3">
        <v>105</v>
      </c>
      <c r="C3">
        <v>125</v>
      </c>
      <c r="D3">
        <v>7</v>
      </c>
      <c r="E3" s="1">
        <f t="shared" ref="E3:E7" si="0">C3/$C$2</f>
        <v>1.0416666666666667</v>
      </c>
      <c r="F3">
        <f t="shared" ref="F3:F7" si="1">(C3-$C$2)/C3</f>
        <v>0.04</v>
      </c>
      <c r="G3">
        <f t="shared" ref="G3:G7" si="2">F3+1</f>
        <v>1.04</v>
      </c>
      <c r="H3">
        <f t="shared" ref="H3:H7" si="3">B3/$B$2</f>
        <v>1.0396039603960396</v>
      </c>
      <c r="I3" s="3">
        <f t="shared" ref="I3:I7" si="4">100*C3/B3</f>
        <v>119.04761904761905</v>
      </c>
      <c r="J3">
        <f>(I3-I2)/I2</f>
        <v>1.9841269841269615E-3</v>
      </c>
      <c r="K3">
        <f>J3+1</f>
        <v>1.001984126984127</v>
      </c>
    </row>
    <row r="4" spans="1:11" x14ac:dyDescent="0.2">
      <c r="A4">
        <v>2011</v>
      </c>
      <c r="B4">
        <v>106</v>
      </c>
      <c r="C4">
        <v>128</v>
      </c>
      <c r="D4">
        <v>7</v>
      </c>
      <c r="E4" s="2">
        <f t="shared" si="0"/>
        <v>1.0666666666666667</v>
      </c>
      <c r="F4">
        <f t="shared" si="1"/>
        <v>6.25E-2</v>
      </c>
      <c r="G4">
        <f t="shared" si="2"/>
        <v>1.0625</v>
      </c>
      <c r="H4">
        <f t="shared" si="3"/>
        <v>1.0495049504950495</v>
      </c>
      <c r="I4" s="3">
        <f t="shared" si="4"/>
        <v>120.75471698113208</v>
      </c>
      <c r="J4">
        <f t="shared" ref="J4:J7" si="5">(I4-I3)/I3</f>
        <v>1.4339622641509418E-2</v>
      </c>
      <c r="K4">
        <f t="shared" ref="K4:K7" si="6">J4+1</f>
        <v>1.0143396226415093</v>
      </c>
    </row>
    <row r="5" spans="1:11" x14ac:dyDescent="0.2">
      <c r="A5">
        <v>2012</v>
      </c>
      <c r="B5">
        <v>105</v>
      </c>
      <c r="C5">
        <v>130</v>
      </c>
      <c r="D5">
        <v>8</v>
      </c>
      <c r="E5" s="1">
        <f t="shared" si="0"/>
        <v>1.0833333333333333</v>
      </c>
      <c r="F5">
        <f t="shared" si="1"/>
        <v>7.6923076923076927E-2</v>
      </c>
      <c r="G5">
        <f t="shared" si="2"/>
        <v>1.0769230769230769</v>
      </c>
      <c r="H5">
        <f t="shared" si="3"/>
        <v>1.0396039603960396</v>
      </c>
      <c r="I5" s="3">
        <f t="shared" si="4"/>
        <v>123.80952380952381</v>
      </c>
      <c r="J5">
        <f t="shared" si="5"/>
        <v>2.5297619047619041E-2</v>
      </c>
      <c r="K5">
        <f t="shared" si="6"/>
        <v>1.0252976190476191</v>
      </c>
    </row>
    <row r="6" spans="1:11" x14ac:dyDescent="0.2">
      <c r="A6">
        <v>2013</v>
      </c>
      <c r="B6">
        <v>106</v>
      </c>
      <c r="C6">
        <v>134</v>
      </c>
      <c r="D6">
        <v>7</v>
      </c>
      <c r="E6" s="1">
        <f t="shared" si="0"/>
        <v>1.1166666666666667</v>
      </c>
      <c r="F6">
        <f t="shared" si="1"/>
        <v>0.1044776119402985</v>
      </c>
      <c r="G6">
        <f t="shared" si="2"/>
        <v>1.1044776119402986</v>
      </c>
      <c r="H6">
        <f t="shared" si="3"/>
        <v>1.0495049504950495</v>
      </c>
      <c r="I6" s="3">
        <f t="shared" si="4"/>
        <v>126.41509433962264</v>
      </c>
      <c r="J6">
        <f t="shared" si="5"/>
        <v>2.104499274310594E-2</v>
      </c>
      <c r="K6">
        <f t="shared" si="6"/>
        <v>1.021044992743106</v>
      </c>
    </row>
    <row r="7" spans="1:11" x14ac:dyDescent="0.2">
      <c r="A7">
        <v>2014</v>
      </c>
      <c r="B7">
        <v>108</v>
      </c>
      <c r="C7">
        <v>138</v>
      </c>
      <c r="D7">
        <v>6</v>
      </c>
      <c r="E7" s="2">
        <f t="shared" si="0"/>
        <v>1.1499999999999999</v>
      </c>
      <c r="F7">
        <f t="shared" si="1"/>
        <v>0.13043478260869565</v>
      </c>
      <c r="G7">
        <f t="shared" si="2"/>
        <v>1.1304347826086956</v>
      </c>
      <c r="H7">
        <f t="shared" si="3"/>
        <v>1.0693069306930694</v>
      </c>
      <c r="I7" s="3">
        <f t="shared" si="4"/>
        <v>127.77777777777777</v>
      </c>
      <c r="J7">
        <f t="shared" si="5"/>
        <v>1.0779436152570435E-2</v>
      </c>
      <c r="K7">
        <f t="shared" si="6"/>
        <v>1.0107794361525704</v>
      </c>
    </row>
    <row r="10" spans="1:11" x14ac:dyDescent="0.2">
      <c r="A10" t="s">
        <v>5</v>
      </c>
    </row>
    <row r="11" spans="1:11" x14ac:dyDescent="0.2">
      <c r="A11" t="s">
        <v>6</v>
      </c>
      <c r="B11">
        <f>C7/C2</f>
        <v>1.1499999999999999</v>
      </c>
      <c r="C11">
        <f>B11-1</f>
        <v>0.14999999999999991</v>
      </c>
    </row>
    <row r="12" spans="1:11" x14ac:dyDescent="0.2">
      <c r="A12" t="s">
        <v>9</v>
      </c>
    </row>
    <row r="13" spans="1:11" x14ac:dyDescent="0.2">
      <c r="A13" t="s">
        <v>12</v>
      </c>
      <c r="B13" t="s">
        <v>13</v>
      </c>
    </row>
    <row r="14" spans="1:11" x14ac:dyDescent="0.2">
      <c r="A14" t="s">
        <v>17</v>
      </c>
      <c r="B14" t="s">
        <v>14</v>
      </c>
      <c r="C14">
        <f>GEOMEAN(K3:K7)</f>
        <v>1.0146566165314939</v>
      </c>
      <c r="D14" s="1">
        <f>C14-1</f>
        <v>1.465661653149386E-2</v>
      </c>
    </row>
    <row r="15" spans="1:11" x14ac:dyDescent="0.2">
      <c r="A15" t="s">
        <v>18</v>
      </c>
      <c r="B15" t="s">
        <v>19</v>
      </c>
      <c r="C15">
        <f>GEOMEAN(G3:G7)</f>
        <v>1.0824052201370047</v>
      </c>
      <c r="D15" s="1">
        <f>C15-1</f>
        <v>8.2405220137004687E-2</v>
      </c>
    </row>
    <row r="17" spans="1:11" x14ac:dyDescent="0.2">
      <c r="A17" t="s">
        <v>20</v>
      </c>
    </row>
    <row r="18" spans="1:11" x14ac:dyDescent="0.2">
      <c r="A18" t="s">
        <v>0</v>
      </c>
      <c r="B18" t="s">
        <v>2</v>
      </c>
      <c r="C18" t="s">
        <v>3</v>
      </c>
      <c r="D18" t="s">
        <v>1</v>
      </c>
      <c r="E18" t="s">
        <v>4</v>
      </c>
      <c r="F18" t="s">
        <v>7</v>
      </c>
      <c r="G18" t="s">
        <v>8</v>
      </c>
      <c r="H18" t="s">
        <v>10</v>
      </c>
      <c r="I18" t="s">
        <v>11</v>
      </c>
      <c r="J18" t="s">
        <v>15</v>
      </c>
      <c r="K18" t="s">
        <v>16</v>
      </c>
    </row>
    <row r="19" spans="1:11" x14ac:dyDescent="0.2">
      <c r="A19">
        <v>2009</v>
      </c>
      <c r="B19">
        <v>101</v>
      </c>
      <c r="C19">
        <v>120</v>
      </c>
      <c r="D19">
        <v>6</v>
      </c>
      <c r="E19" s="2">
        <f>C19/$C$2</f>
        <v>1</v>
      </c>
      <c r="F19">
        <f>(C19-$C$2)/C19</f>
        <v>0</v>
      </c>
      <c r="G19">
        <f>F19+1</f>
        <v>1</v>
      </c>
      <c r="H19">
        <f>B19/$B$2</f>
        <v>1</v>
      </c>
      <c r="I19" s="3">
        <f>100*C19/B19</f>
        <v>118.81188118811882</v>
      </c>
    </row>
    <row r="20" spans="1:11" x14ac:dyDescent="0.2">
      <c r="A20">
        <v>2010</v>
      </c>
      <c r="B20">
        <v>105</v>
      </c>
      <c r="C20">
        <v>125</v>
      </c>
      <c r="D20">
        <v>7</v>
      </c>
      <c r="E20" s="1">
        <f t="shared" ref="E20:E24" si="7">C20/$C$2</f>
        <v>1.0416666666666667</v>
      </c>
      <c r="F20">
        <f t="shared" ref="F20:F24" si="8">(C20-$C$2)/C20</f>
        <v>0.04</v>
      </c>
      <c r="G20">
        <f t="shared" ref="G20:G24" si="9">F20+1</f>
        <v>1.04</v>
      </c>
      <c r="H20">
        <f t="shared" ref="H20:H24" si="10">B20/$B$2</f>
        <v>1.0396039603960396</v>
      </c>
      <c r="I20" s="3">
        <f t="shared" ref="I20:I24" si="11">100*C20/B20</f>
        <v>119.04761904761905</v>
      </c>
      <c r="J20">
        <f>(I20-I19)/I19</f>
        <v>1.9841269841269615E-3</v>
      </c>
      <c r="K20">
        <f>J20+1</f>
        <v>1.001984126984127</v>
      </c>
    </row>
    <row r="21" spans="1:11" x14ac:dyDescent="0.2">
      <c r="A21">
        <v>2011</v>
      </c>
      <c r="B21">
        <v>106</v>
      </c>
      <c r="C21">
        <v>128</v>
      </c>
      <c r="D21">
        <v>7</v>
      </c>
      <c r="E21" s="2">
        <f t="shared" si="7"/>
        <v>1.0666666666666667</v>
      </c>
      <c r="F21">
        <f t="shared" si="8"/>
        <v>6.25E-2</v>
      </c>
      <c r="G21">
        <f t="shared" si="9"/>
        <v>1.0625</v>
      </c>
      <c r="H21">
        <f t="shared" si="10"/>
        <v>1.0495049504950495</v>
      </c>
      <c r="I21" s="3">
        <f t="shared" si="11"/>
        <v>120.75471698113208</v>
      </c>
      <c r="J21">
        <f t="shared" ref="J21:J24" si="12">(I21-I20)/I20</f>
        <v>1.4339622641509418E-2</v>
      </c>
      <c r="K21">
        <f t="shared" ref="K21:K24" si="13">J21+1</f>
        <v>1.0143396226415093</v>
      </c>
    </row>
    <row r="22" spans="1:11" x14ac:dyDescent="0.2">
      <c r="A22">
        <v>2012</v>
      </c>
      <c r="B22">
        <v>105</v>
      </c>
      <c r="C22">
        <v>130</v>
      </c>
      <c r="D22">
        <v>8</v>
      </c>
      <c r="E22" s="1">
        <f t="shared" si="7"/>
        <v>1.0833333333333333</v>
      </c>
      <c r="F22">
        <f t="shared" si="8"/>
        <v>7.6923076923076927E-2</v>
      </c>
      <c r="G22">
        <f t="shared" si="9"/>
        <v>1.0769230769230769</v>
      </c>
      <c r="H22">
        <f t="shared" si="10"/>
        <v>1.0396039603960396</v>
      </c>
      <c r="I22" s="3">
        <f t="shared" si="11"/>
        <v>123.80952380952381</v>
      </c>
      <c r="J22">
        <f t="shared" si="12"/>
        <v>2.5297619047619041E-2</v>
      </c>
      <c r="K22">
        <f t="shared" si="13"/>
        <v>1.0252976190476191</v>
      </c>
    </row>
    <row r="23" spans="1:11" x14ac:dyDescent="0.2">
      <c r="A23">
        <v>2013</v>
      </c>
      <c r="B23">
        <v>106</v>
      </c>
      <c r="C23">
        <v>134</v>
      </c>
      <c r="D23">
        <v>7</v>
      </c>
      <c r="E23" s="1">
        <f t="shared" si="7"/>
        <v>1.1166666666666667</v>
      </c>
      <c r="F23">
        <f t="shared" si="8"/>
        <v>0.1044776119402985</v>
      </c>
      <c r="G23">
        <f t="shared" si="9"/>
        <v>1.1044776119402986</v>
      </c>
      <c r="H23">
        <f t="shared" si="10"/>
        <v>1.0495049504950495</v>
      </c>
      <c r="I23" s="3">
        <f t="shared" si="11"/>
        <v>126.41509433962264</v>
      </c>
      <c r="J23">
        <f t="shared" si="12"/>
        <v>2.104499274310594E-2</v>
      </c>
      <c r="K23">
        <f t="shared" si="13"/>
        <v>1.021044992743106</v>
      </c>
    </row>
    <row r="24" spans="1:11" x14ac:dyDescent="0.2">
      <c r="A24">
        <v>2014</v>
      </c>
      <c r="B24">
        <v>108</v>
      </c>
      <c r="C24">
        <v>138</v>
      </c>
      <c r="D24">
        <v>6</v>
      </c>
      <c r="E24" s="2">
        <f t="shared" si="7"/>
        <v>1.1499999999999999</v>
      </c>
      <c r="F24">
        <f t="shared" si="8"/>
        <v>0.13043478260869565</v>
      </c>
      <c r="G24">
        <f t="shared" si="9"/>
        <v>1.1304347826086956</v>
      </c>
      <c r="H24">
        <f t="shared" si="10"/>
        <v>1.0693069306930694</v>
      </c>
      <c r="I24" s="3">
        <f t="shared" si="11"/>
        <v>127.77777777777777</v>
      </c>
      <c r="J24">
        <f t="shared" si="12"/>
        <v>1.0779436152570435E-2</v>
      </c>
      <c r="K24">
        <f t="shared" si="13"/>
        <v>1.0107794361525704</v>
      </c>
    </row>
    <row r="25" spans="1:11" x14ac:dyDescent="0.2">
      <c r="A25">
        <v>2015</v>
      </c>
      <c r="B25" s="4">
        <f>B24*1.03</f>
        <v>111.24000000000001</v>
      </c>
      <c r="C25">
        <f>C24*1.02</f>
        <v>140.76</v>
      </c>
      <c r="I25" s="4">
        <f>I24*1.04</f>
        <v>132.88888888888889</v>
      </c>
    </row>
    <row r="28" spans="1:11" x14ac:dyDescent="0.2">
      <c r="A28" t="s">
        <v>20</v>
      </c>
      <c r="B28" t="s">
        <v>22</v>
      </c>
      <c r="C28">
        <f>I25*B25/100</f>
        <v>147.82560000000001</v>
      </c>
    </row>
    <row r="29" spans="1:11" x14ac:dyDescent="0.2">
      <c r="A29" t="s">
        <v>23</v>
      </c>
      <c r="B29" t="s">
        <v>21</v>
      </c>
      <c r="C29">
        <f>B25*C25/100</f>
        <v>156.581424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2016-10-24T03:23:25Z</dcterms:created>
  <dcterms:modified xsi:type="dcterms:W3CDTF">2016-10-24T03:42:27Z</dcterms:modified>
</cp:coreProperties>
</file>